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3210" activeTab="0"/>
  </bookViews>
  <sheets>
    <sheet name="Inspection Data Summary" sheetId="1" r:id="rId1"/>
  </sheets>
  <definedNames>
    <definedName name="rtype">'Inspection Data Summary'!$I$2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<sst xmlns="http://schemas.openxmlformats.org/spreadsheetml/2006/main" count="52" uniqueCount="51">
  <si>
    <t>Inspection Data Summary</t>
  </si>
  <si>
    <t>Date</t>
  </si>
  <si>
    <t>Inspection ID</t>
  </si>
  <si>
    <t>Inspection Leader</t>
  </si>
  <si>
    <t>Product Document Reference</t>
  </si>
  <si>
    <t>Date Inspection Requested</t>
  </si>
  <si>
    <t>Data Entry criteria passed</t>
  </si>
  <si>
    <t>Kickoff meeting</t>
  </si>
  <si>
    <t>Total Pre-check time</t>
  </si>
  <si>
    <t>No. People</t>
  </si>
  <si>
    <t>Individual Checking Results (to be reported during the entry process to the logging meeting)</t>
  </si>
  <si>
    <t>Major</t>
  </si>
  <si>
    <t>Minor</t>
  </si>
  <si>
    <t>PI</t>
  </si>
  <si>
    <t>Question</t>
  </si>
  <si>
    <t>Total time</t>
  </si>
  <si>
    <t>Logging meeting</t>
  </si>
  <si>
    <t>PI Suggestions</t>
  </si>
  <si>
    <t>Questions of intent</t>
  </si>
  <si>
    <t>Total items logged</t>
  </si>
  <si>
    <t>New items
found in the meeting</t>
  </si>
  <si>
    <t>Final statistics from Editing, Followup and Exit</t>
  </si>
  <si>
    <t>Major defects fixed</t>
  </si>
  <si>
    <t>minor defects fixed</t>
  </si>
  <si>
    <t>Return on Investment</t>
  </si>
  <si>
    <t>Exit date</t>
  </si>
  <si>
    <t>Time spent checking
(min)</t>
  </si>
  <si>
    <t>Meeting 
(min)</t>
  </si>
  <si>
    <t>Planning
(min)</t>
  </si>
  <si>
    <t>Meeting
(min)</t>
  </si>
  <si>
    <t>Time spent on issue detection (h)</t>
  </si>
  <si>
    <t>Time spent by Editor
(min)</t>
  </si>
  <si>
    <t>Time spent by Leader in followup and exit (min)</t>
  </si>
  <si>
    <t>CRs raised</t>
  </si>
  <si>
    <t>PI Suggestions raised</t>
  </si>
  <si>
    <t>Estimated time for 
find&amp;fix a 
Major later (h)</t>
  </si>
  <si>
    <t>Majors logged</t>
  </si>
  <si>
    <t>minors logged</t>
  </si>
  <si>
    <t>Average time to log an item (min)</t>
  </si>
  <si>
    <t>Estimated effectiveness (%)</t>
  </si>
  <si>
    <t>Inspector
Name</t>
  </si>
  <si>
    <t>Efficiency
(Majors/h)</t>
  </si>
  <si>
    <t>text</t>
  </si>
  <si>
    <t>Select Type of Product document (text, code)</t>
  </si>
  <si>
    <t>Total time 
spent in this 
Inspection cycle (h)</t>
  </si>
  <si>
    <t>Estimated time 
saved in this 
Inspection cycle (h)</t>
  </si>
  <si>
    <t>Cost time/Major
(h/Major)</t>
  </si>
  <si>
    <t>Phase</t>
  </si>
  <si>
    <t>Implementation (M20-M50)</t>
  </si>
  <si>
    <t>Entry Check
(min)</t>
  </si>
  <si>
    <t xml:space="preserve">Pre-checking time spend by Leader </t>
  </si>
</sst>
</file>

<file path=xl/styles.xml><?xml version="1.0" encoding="utf-8"?>
<styleSheet xmlns="http://schemas.openxmlformats.org/spreadsheetml/2006/main">
  <numFmts count="14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/>
    </xf>
    <xf numFmtId="0" fontId="1" fillId="3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7">
      <selection activeCell="A29" sqref="A29:B29"/>
    </sheetView>
  </sheetViews>
  <sheetFormatPr defaultColWidth="11.421875" defaultRowHeight="12.75"/>
  <cols>
    <col min="1" max="1" width="10.57421875" style="0" customWidth="1"/>
    <col min="2" max="2" width="10.00390625" style="0" customWidth="1"/>
    <col min="3" max="3" width="12.00390625" style="0" customWidth="1"/>
    <col min="4" max="4" width="6.57421875" style="0" customWidth="1"/>
    <col min="5" max="5" width="10.7109375" style="0" customWidth="1"/>
    <col min="6" max="6" width="7.421875" style="0" customWidth="1"/>
    <col min="7" max="7" width="9.28125" style="0" customWidth="1"/>
    <col min="8" max="8" width="13.140625" style="0" customWidth="1"/>
    <col min="9" max="9" width="9.7109375" style="0" customWidth="1"/>
    <col min="10" max="10" width="9.8515625" style="0" customWidth="1"/>
    <col min="11" max="16384" width="9.140625" style="0" customWidth="1"/>
  </cols>
  <sheetData>
    <row r="1" spans="1:10" ht="39.7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8.75" customHeight="1">
      <c r="A2" s="7" t="s">
        <v>47</v>
      </c>
      <c r="B2" s="15" t="s">
        <v>48</v>
      </c>
      <c r="C2" s="16"/>
      <c r="D2" s="14" t="s">
        <v>43</v>
      </c>
      <c r="E2" s="14"/>
      <c r="F2" s="14"/>
      <c r="G2" s="14"/>
      <c r="H2" s="14"/>
      <c r="I2" s="46" t="s">
        <v>42</v>
      </c>
      <c r="J2" s="46"/>
    </row>
    <row r="3" spans="1:10" s="2" customFormat="1" ht="21.75" customHeight="1">
      <c r="A3" s="7" t="s">
        <v>1</v>
      </c>
      <c r="B3" s="4"/>
      <c r="C3" s="7" t="s">
        <v>2</v>
      </c>
      <c r="D3" s="30"/>
      <c r="E3" s="30"/>
      <c r="F3" s="12" t="s">
        <v>3</v>
      </c>
      <c r="G3" s="13"/>
      <c r="H3" s="38"/>
      <c r="I3" s="20"/>
      <c r="J3" s="20"/>
    </row>
    <row r="4" spans="1:10" s="2" customFormat="1" ht="21.75" customHeight="1">
      <c r="A4" s="12" t="s">
        <v>4</v>
      </c>
      <c r="B4" s="13"/>
      <c r="C4" s="38"/>
      <c r="D4" s="31"/>
      <c r="E4" s="31"/>
      <c r="F4" s="12" t="str">
        <f>IF(rtype="code","Total lines","Total pages")</f>
        <v>Total pages</v>
      </c>
      <c r="G4" s="13"/>
      <c r="H4" s="38"/>
      <c r="I4" s="20"/>
      <c r="J4" s="20"/>
    </row>
    <row r="5" spans="1:10" s="2" customFormat="1" ht="21.75" customHeight="1">
      <c r="A5" s="12" t="s">
        <v>5</v>
      </c>
      <c r="B5" s="13"/>
      <c r="C5" s="38"/>
      <c r="D5" s="32"/>
      <c r="E5" s="20"/>
      <c r="F5" s="12" t="s">
        <v>6</v>
      </c>
      <c r="G5" s="13"/>
      <c r="H5" s="38"/>
      <c r="I5" s="32"/>
      <c r="J5" s="20"/>
    </row>
    <row r="6" spans="1:10" s="2" customFormat="1" ht="21.75" customHeight="1">
      <c r="A6" s="10" t="s">
        <v>50</v>
      </c>
      <c r="B6" s="11"/>
      <c r="C6" s="11"/>
      <c r="D6" s="45"/>
      <c r="E6" s="10" t="s">
        <v>7</v>
      </c>
      <c r="F6" s="11"/>
      <c r="G6" s="11"/>
      <c r="H6" s="45"/>
      <c r="I6" s="10" t="s">
        <v>8</v>
      </c>
      <c r="J6" s="45"/>
    </row>
    <row r="7" spans="1:10" s="2" customFormat="1" ht="31.5" customHeight="1">
      <c r="A7" s="8" t="s">
        <v>28</v>
      </c>
      <c r="B7" s="3"/>
      <c r="C7" s="8" t="s">
        <v>49</v>
      </c>
      <c r="D7" s="3"/>
      <c r="E7" s="7" t="s">
        <v>9</v>
      </c>
      <c r="F7" s="3"/>
      <c r="G7" s="8" t="s">
        <v>29</v>
      </c>
      <c r="H7" s="3"/>
      <c r="I7" s="39">
        <f>B7+D7+(F7*H7)</f>
        <v>0</v>
      </c>
      <c r="J7" s="40"/>
    </row>
    <row r="8" spans="1:10" s="2" customFormat="1" ht="30" customHeight="1">
      <c r="A8" s="41" t="s">
        <v>10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s="2" customFormat="1" ht="35.25" customHeight="1">
      <c r="A9" s="8" t="s">
        <v>40</v>
      </c>
      <c r="B9" s="17" t="s">
        <v>26</v>
      </c>
      <c r="C9" s="22"/>
      <c r="D9" s="22" t="str">
        <f>IF(rtype="code","NLOC studied","Pages studied")</f>
        <v>Pages studied</v>
      </c>
      <c r="E9" s="22"/>
      <c r="F9" s="9" t="s">
        <v>11</v>
      </c>
      <c r="G9" s="9" t="s">
        <v>12</v>
      </c>
      <c r="H9" s="9" t="s">
        <v>13</v>
      </c>
      <c r="I9" s="9" t="s">
        <v>14</v>
      </c>
      <c r="J9" s="8" t="str">
        <f>IF(rtype="code","Checking rate (NLOC/h)","Checking rate (p/h)")</f>
        <v>Checking rate (p/h)</v>
      </c>
    </row>
    <row r="10" spans="1:10" s="2" customFormat="1" ht="21.75" customHeight="1">
      <c r="A10" s="5"/>
      <c r="B10" s="20"/>
      <c r="C10" s="20"/>
      <c r="D10" s="20"/>
      <c r="E10" s="20"/>
      <c r="F10" s="3"/>
      <c r="G10" s="3"/>
      <c r="H10" s="3"/>
      <c r="I10" s="3"/>
      <c r="J10" s="6">
        <f aca="true" t="shared" si="0" ref="J10:J15">IF(B10&gt;0,D10/B10*60,"")</f>
      </c>
    </row>
    <row r="11" spans="1:10" s="2" customFormat="1" ht="21.75" customHeight="1">
      <c r="A11" s="5"/>
      <c r="B11" s="20"/>
      <c r="C11" s="20"/>
      <c r="D11" s="20"/>
      <c r="E11" s="20"/>
      <c r="F11" s="3"/>
      <c r="G11" s="3"/>
      <c r="H11" s="3"/>
      <c r="I11" s="3"/>
      <c r="J11" s="6">
        <f t="shared" si="0"/>
      </c>
    </row>
    <row r="12" spans="1:10" s="2" customFormat="1" ht="21.75" customHeight="1">
      <c r="A12" s="5"/>
      <c r="B12" s="20"/>
      <c r="C12" s="20"/>
      <c r="D12" s="20"/>
      <c r="E12" s="20"/>
      <c r="F12" s="3"/>
      <c r="G12" s="3"/>
      <c r="H12" s="3"/>
      <c r="I12" s="3"/>
      <c r="J12" s="6">
        <f t="shared" si="0"/>
      </c>
    </row>
    <row r="13" spans="1:10" s="2" customFormat="1" ht="21.75" customHeight="1">
      <c r="A13" s="5"/>
      <c r="B13" s="34"/>
      <c r="C13" s="35"/>
      <c r="D13" s="34"/>
      <c r="E13" s="35"/>
      <c r="F13" s="3"/>
      <c r="G13" s="3"/>
      <c r="H13" s="3"/>
      <c r="I13" s="3"/>
      <c r="J13" s="6">
        <f t="shared" si="0"/>
      </c>
    </row>
    <row r="14" spans="1:10" s="2" customFormat="1" ht="21.75" customHeight="1">
      <c r="A14" s="5"/>
      <c r="B14" s="34"/>
      <c r="C14" s="35"/>
      <c r="D14" s="34"/>
      <c r="E14" s="35"/>
      <c r="F14" s="3"/>
      <c r="G14" s="3"/>
      <c r="H14" s="3"/>
      <c r="I14" s="3"/>
      <c r="J14" s="6">
        <f t="shared" si="0"/>
      </c>
    </row>
    <row r="15" spans="1:10" s="2" customFormat="1" ht="21.75" customHeight="1">
      <c r="A15" s="5"/>
      <c r="B15" s="34"/>
      <c r="C15" s="35"/>
      <c r="D15" s="34"/>
      <c r="E15" s="35"/>
      <c r="F15" s="3"/>
      <c r="G15" s="3"/>
      <c r="H15" s="3"/>
      <c r="I15" s="3"/>
      <c r="J15" s="6">
        <f t="shared" si="0"/>
      </c>
    </row>
    <row r="16" spans="1:10" s="2" customFormat="1" ht="21.75" customHeight="1">
      <c r="A16" s="7" t="s">
        <v>15</v>
      </c>
      <c r="B16" s="28">
        <f>SUM(B10:C15)</f>
        <v>0</v>
      </c>
      <c r="C16" s="28"/>
      <c r="D16" s="33" t="str">
        <f>IF(rtype="code","Average Checking-rate (NLOC/h)","Average Checking-rate (p/h)")</f>
        <v>Average Checking-rate (p/h)</v>
      </c>
      <c r="E16" s="33"/>
      <c r="F16" s="33"/>
      <c r="G16" s="33"/>
      <c r="H16" s="33"/>
      <c r="I16" s="33"/>
      <c r="J16" s="6">
        <f>IF(SUM(J10:J15)&lt;&gt;0,AVERAGE(J10:J15),"")</f>
      </c>
    </row>
    <row r="17" spans="1:10" s="2" customFormat="1" ht="33" customHeight="1">
      <c r="A17" s="21" t="s">
        <v>16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s="2" customFormat="1" ht="30" customHeight="1">
      <c r="A18" s="7" t="s">
        <v>9</v>
      </c>
      <c r="B18" s="3"/>
      <c r="C18" s="8" t="s">
        <v>27</v>
      </c>
      <c r="D18" s="3"/>
      <c r="E18" s="22" t="str">
        <f>IF(rtype="code","NLOC studied","Pages studied")</f>
        <v>Pages studied</v>
      </c>
      <c r="F18" s="22"/>
      <c r="G18" s="3"/>
      <c r="H18" s="36" t="str">
        <f>IF(rtype="code","Logging meeting rate (NLOC/h)","Logging meeting rate (pages/h)")</f>
        <v>Logging meeting rate (pages/h)</v>
      </c>
      <c r="I18" s="37"/>
      <c r="J18" s="6">
        <f>IF(D18&gt;0,G18/D18*60,0)</f>
        <v>0</v>
      </c>
    </row>
    <row r="19" spans="1:10" s="2" customFormat="1" ht="21.75" customHeight="1">
      <c r="A19" s="22" t="s">
        <v>36</v>
      </c>
      <c r="B19" s="22"/>
      <c r="C19" s="22" t="s">
        <v>37</v>
      </c>
      <c r="D19" s="22"/>
      <c r="E19" s="22" t="s">
        <v>17</v>
      </c>
      <c r="F19" s="22"/>
      <c r="G19" s="22" t="s">
        <v>18</v>
      </c>
      <c r="H19" s="22"/>
      <c r="I19" s="10" t="s">
        <v>19</v>
      </c>
      <c r="J19" s="11"/>
    </row>
    <row r="20" spans="1:10" s="2" customFormat="1" ht="21.75" customHeight="1">
      <c r="A20" s="20"/>
      <c r="B20" s="20"/>
      <c r="C20" s="20"/>
      <c r="D20" s="20"/>
      <c r="E20" s="20"/>
      <c r="F20" s="20"/>
      <c r="G20" s="20"/>
      <c r="H20" s="20"/>
      <c r="I20" s="28">
        <f>A20+C20+E20+G20</f>
        <v>0</v>
      </c>
      <c r="J20" s="28"/>
    </row>
    <row r="21" spans="1:10" s="2" customFormat="1" ht="21.75" customHeight="1">
      <c r="A21" s="29" t="s">
        <v>38</v>
      </c>
      <c r="B21" s="29"/>
      <c r="C21" s="29"/>
      <c r="D21" s="29"/>
      <c r="E21" s="29"/>
      <c r="F21" s="27">
        <f>IF(I20&gt;0,D18/I20,"")</f>
      </c>
      <c r="G21" s="27"/>
      <c r="H21" s="48" t="s">
        <v>20</v>
      </c>
      <c r="I21" s="49"/>
      <c r="J21" s="52"/>
    </row>
    <row r="22" spans="1:10" s="2" customFormat="1" ht="21.75" customHeight="1">
      <c r="A22" s="29" t="s">
        <v>30</v>
      </c>
      <c r="B22" s="29"/>
      <c r="C22" s="29"/>
      <c r="D22" s="29"/>
      <c r="E22" s="29"/>
      <c r="F22" s="27">
        <f>(I7+B16+B18*D18)/60</f>
        <v>0</v>
      </c>
      <c r="G22" s="27"/>
      <c r="H22" s="50"/>
      <c r="I22" s="51"/>
      <c r="J22" s="53"/>
    </row>
    <row r="23" spans="1:10" s="2" customFormat="1" ht="33.75" customHeight="1">
      <c r="A23" s="21" t="s">
        <v>21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s="2" customFormat="1" ht="42" customHeight="1">
      <c r="A24" s="22" t="s">
        <v>22</v>
      </c>
      <c r="B24" s="22"/>
      <c r="C24" s="22" t="s">
        <v>23</v>
      </c>
      <c r="D24" s="22"/>
      <c r="E24" s="10" t="s">
        <v>33</v>
      </c>
      <c r="F24" s="45"/>
      <c r="G24" s="36" t="s">
        <v>34</v>
      </c>
      <c r="H24" s="47"/>
      <c r="I24" s="36" t="s">
        <v>35</v>
      </c>
      <c r="J24" s="47"/>
    </row>
    <row r="25" spans="1:10" s="2" customFormat="1" ht="21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s="1" customFormat="1" ht="40.5" customHeight="1">
      <c r="A26" s="17" t="s">
        <v>31</v>
      </c>
      <c r="B26" s="17"/>
      <c r="C26" s="17" t="s">
        <v>32</v>
      </c>
      <c r="D26" s="17"/>
      <c r="E26" s="17" t="s">
        <v>44</v>
      </c>
      <c r="F26" s="17"/>
      <c r="G26" s="17" t="s">
        <v>45</v>
      </c>
      <c r="H26" s="17"/>
      <c r="I26" s="17" t="s">
        <v>24</v>
      </c>
      <c r="J26" s="17"/>
    </row>
    <row r="27" spans="1:10" s="2" customFormat="1" ht="21.75" customHeight="1">
      <c r="A27" s="26"/>
      <c r="B27" s="26"/>
      <c r="C27" s="26"/>
      <c r="D27" s="26"/>
      <c r="E27" s="27">
        <f>(F22+A27/60+C27/60)</f>
        <v>0</v>
      </c>
      <c r="F27" s="27"/>
      <c r="G27" s="27">
        <f>A25*I25-E27</f>
        <v>0</v>
      </c>
      <c r="H27" s="27"/>
      <c r="I27" s="27">
        <f>IF(E27&gt;0,G27/E27,"")</f>
      </c>
      <c r="J27" s="27"/>
    </row>
    <row r="28" spans="1:10" ht="42" customHeight="1">
      <c r="A28" s="17" t="s">
        <v>25</v>
      </c>
      <c r="B28" s="17"/>
      <c r="C28" s="17" t="s">
        <v>39</v>
      </c>
      <c r="D28" s="17"/>
      <c r="E28" s="17" t="str">
        <f>IF(rtype="code","Estimated remaining Majors/100 NLOC","Estimated remaining Majors/page")</f>
        <v>Estimated remaining Majors/page</v>
      </c>
      <c r="F28" s="17"/>
      <c r="G28" s="17" t="s">
        <v>41</v>
      </c>
      <c r="H28" s="17"/>
      <c r="I28" s="17" t="s">
        <v>46</v>
      </c>
      <c r="J28" s="17"/>
    </row>
    <row r="29" spans="1:10" s="2" customFormat="1" ht="21.75" customHeight="1">
      <c r="A29" s="23"/>
      <c r="B29" s="24"/>
      <c r="C29" s="25">
        <v>50</v>
      </c>
      <c r="D29" s="25"/>
      <c r="E29" s="18">
        <f>IF(rtype="code",IF(G18&gt;0,100*(A25*((100/C29)-5/6))/G18,""),IF(G18&gt;0,(A25*((100/C29)-5/6))/G18,""))</f>
      </c>
      <c r="F29" s="19"/>
      <c r="G29" s="18">
        <f>IF(E27&gt;0,A25/E27,"")</f>
      </c>
      <c r="H29" s="19"/>
      <c r="I29" s="18">
        <f>IF(A25&gt;0,E27/A25,"")</f>
      </c>
      <c r="J29" s="19"/>
    </row>
  </sheetData>
  <mergeCells count="86">
    <mergeCell ref="I24:J24"/>
    <mergeCell ref="E24:F24"/>
    <mergeCell ref="G24:H24"/>
    <mergeCell ref="B15:C15"/>
    <mergeCell ref="D15:E15"/>
    <mergeCell ref="E19:F19"/>
    <mergeCell ref="G19:H19"/>
    <mergeCell ref="B16:C16"/>
    <mergeCell ref="H21:I22"/>
    <mergeCell ref="J21:J22"/>
    <mergeCell ref="A1:J1"/>
    <mergeCell ref="A6:D6"/>
    <mergeCell ref="E6:H6"/>
    <mergeCell ref="I6:J6"/>
    <mergeCell ref="F5:H5"/>
    <mergeCell ref="F4:H4"/>
    <mergeCell ref="F3:H3"/>
    <mergeCell ref="I3:J3"/>
    <mergeCell ref="I2:J2"/>
    <mergeCell ref="I4:J4"/>
    <mergeCell ref="A4:C4"/>
    <mergeCell ref="I7:J7"/>
    <mergeCell ref="A8:J8"/>
    <mergeCell ref="I5:J5"/>
    <mergeCell ref="A5:C5"/>
    <mergeCell ref="B9:C9"/>
    <mergeCell ref="D9:E9"/>
    <mergeCell ref="B10:C10"/>
    <mergeCell ref="D10:E10"/>
    <mergeCell ref="D13:E13"/>
    <mergeCell ref="B13:C13"/>
    <mergeCell ref="B11:C11"/>
    <mergeCell ref="D11:E11"/>
    <mergeCell ref="B12:C12"/>
    <mergeCell ref="D12:E12"/>
    <mergeCell ref="B14:C14"/>
    <mergeCell ref="D14:E14"/>
    <mergeCell ref="H18:I18"/>
    <mergeCell ref="I19:J19"/>
    <mergeCell ref="D3:E3"/>
    <mergeCell ref="D4:E4"/>
    <mergeCell ref="D5:E5"/>
    <mergeCell ref="A21:E21"/>
    <mergeCell ref="A20:B20"/>
    <mergeCell ref="A19:B19"/>
    <mergeCell ref="C19:D19"/>
    <mergeCell ref="D16:I16"/>
    <mergeCell ref="A17:J17"/>
    <mergeCell ref="E18:F18"/>
    <mergeCell ref="I20:J20"/>
    <mergeCell ref="A22:E22"/>
    <mergeCell ref="F21:G21"/>
    <mergeCell ref="F22:G22"/>
    <mergeCell ref="C24:D24"/>
    <mergeCell ref="C20:D20"/>
    <mergeCell ref="E20:F20"/>
    <mergeCell ref="G20:H20"/>
    <mergeCell ref="I25:J25"/>
    <mergeCell ref="I26:J26"/>
    <mergeCell ref="A27:B27"/>
    <mergeCell ref="C27:D27"/>
    <mergeCell ref="E27:F27"/>
    <mergeCell ref="G27:H27"/>
    <mergeCell ref="I27:J27"/>
    <mergeCell ref="A26:B26"/>
    <mergeCell ref="C26:D26"/>
    <mergeCell ref="E26:F26"/>
    <mergeCell ref="I29:J29"/>
    <mergeCell ref="I28:J28"/>
    <mergeCell ref="G28:H28"/>
    <mergeCell ref="A28:B28"/>
    <mergeCell ref="A29:B29"/>
    <mergeCell ref="C29:D29"/>
    <mergeCell ref="E29:F29"/>
    <mergeCell ref="E28:F28"/>
    <mergeCell ref="C28:D28"/>
    <mergeCell ref="D2:H2"/>
    <mergeCell ref="B2:C2"/>
    <mergeCell ref="G26:H26"/>
    <mergeCell ref="G29:H29"/>
    <mergeCell ref="A25:B25"/>
    <mergeCell ref="C25:D25"/>
    <mergeCell ref="E25:F25"/>
    <mergeCell ref="G25:H25"/>
    <mergeCell ref="A23:J23"/>
    <mergeCell ref="A24:B24"/>
  </mergeCells>
  <dataValidations count="3">
    <dataValidation type="list" allowBlank="1" showInputMessage="1" showErrorMessage="1" sqref="I2:J2">
      <formula1>"code,text"</formula1>
    </dataValidation>
    <dataValidation type="whole" allowBlank="1" showInputMessage="1" showErrorMessage="1" error="Estimated effectiveness must be greater than 0% and less than 100%" sqref="C29:D29">
      <formula1>1</formula1>
      <formula2>100</formula2>
    </dataValidation>
    <dataValidation type="list" allowBlank="1" showInputMessage="1" showErrorMessage="1" sqref="B2:C2">
      <formula1>"Requirements (M0-M10),Analysis&amp;Planning (M10-M20),Implementation (M20-M50),System Test (M50-M60)"</formula1>
    </dataValidation>
  </dataValidations>
  <printOptions/>
  <pageMargins left="0.24" right="0.19" top="0.53" bottom="0.56" header="0.35" footer="0.19"/>
  <pageSetup horizontalDpi="600" verticalDpi="600" orientation="portrait" paperSize="9" r:id="rId1"/>
  <headerFooter alignWithMargins="0">
    <oddFooter>&amp;L&amp;8
Form Owner: 
diamantis.gikas@siemens.com&amp;C&amp;8Update to p. 402-3: SW Inspection book 
Version 11.05.2004&amp;R&amp;8References: Tom Gilb/Dorothy Graham
www.reviewtechnik.de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Data Summary</dc:title>
  <dc:subject/>
  <dc:creator>Diamantis Gikas, SIEMENS AG</dc:creator>
  <cp:keywords/>
  <dc:description>Update to p. 402-3: SW Inspection book 
Version date see footer
References: 
Tom Gilb/Dorothy Graham
www.reviewtechnik.de</dc:description>
  <cp:lastModifiedBy>*Gikas Tel:2656</cp:lastModifiedBy>
  <cp:lastPrinted>2004-04-22T13:54:45Z</cp:lastPrinted>
  <dcterms:created xsi:type="dcterms:W3CDTF">1996-10-14T23:33:28Z</dcterms:created>
  <dcterms:modified xsi:type="dcterms:W3CDTF">2004-05-11T08:37:41Z</dcterms:modified>
  <cp:category>Process Template for Review</cp:category>
  <cp:version/>
  <cp:contentType/>
  <cp:contentStatus/>
</cp:coreProperties>
</file>